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firstSheet="2" activeTab="2"/>
  </bookViews>
  <sheets>
    <sheet name="講演等承認申請" sheetId="1" state="hidden" r:id="rId1"/>
    <sheet name="選択肢" sheetId="2" state="hidden" r:id="rId2"/>
    <sheet name="入力用" sheetId="3" r:id="rId3"/>
  </sheets>
  <definedNames>
    <definedName name="_xlnm.Print_Area" localSheetId="0">'講演等承認申請'!$A$1:$X$65</definedName>
  </definedNames>
  <calcPr fullCalcOnLoad="1"/>
</workbook>
</file>

<file path=xl/sharedStrings.xml><?xml version="1.0" encoding="utf-8"?>
<sst xmlns="http://schemas.openxmlformats.org/spreadsheetml/2006/main" count="89" uniqueCount="80">
  <si>
    <t>所属・職名</t>
  </si>
  <si>
    <t>氏　　　　名</t>
  </si>
  <si>
    <t>記</t>
  </si>
  <si>
    <t>職員と依頼者の職務上の利害関係</t>
  </si>
  <si>
    <t>＊１）依頼書等参考となるものがあれば添付すること。</t>
  </si>
  <si>
    <t>講　　　演　　　等　　　承　　　認　　　申　　　請　　　書</t>
  </si>
  <si>
    <t>種　　　　類</t>
  </si>
  <si>
    <t>名　　　　称</t>
  </si>
  <si>
    <t>所   在   地</t>
  </si>
  <si>
    <t>依  頼  者</t>
  </si>
  <si>
    <t>概　　　　要</t>
  </si>
  <si>
    <t>受領額</t>
  </si>
  <si>
    <t>内　訳</t>
  </si>
  <si>
    <t>提 供 す る 役 務 等</t>
  </si>
  <si>
    <t>承　　　　　　　認　　　　　　　書</t>
  </si>
  <si>
    <t>　</t>
  </si>
  <si>
    <t>倫理監督及び倫理管理者</t>
  </si>
  <si>
    <t>氏　　　 名</t>
  </si>
  <si>
    <t>印</t>
  </si>
  <si>
    <t>＊保存期間については、承認をした日の属する年度の末日の翌日から起算して５年を経過する日まで保存すること。</t>
  </si>
  <si>
    <t xml:space="preserve"> </t>
  </si>
  <si>
    <t>　　独立行政法人国立病院機構</t>
  </si>
  <si>
    <t>保存期間</t>
  </si>
  <si>
    <t>月　まで</t>
  </si>
  <si>
    <t>　年</t>
  </si>
  <si>
    <t>　　　　年　　　月　　　日</t>
  </si>
  <si>
    <t>　　近畿中央呼吸器センター・院長</t>
  </si>
  <si>
    <t>　　　　　用務　：</t>
  </si>
  <si>
    <t>　　　　　場所　：</t>
  </si>
  <si>
    <t>　　　　　日時　：</t>
  </si>
  <si>
    <t>報酬及び     　　    その積算</t>
  </si>
  <si>
    <t>尹　　　  亨　　彦</t>
  </si>
  <si>
    <t>　　独立行政法人国立病院機構職員の倫理に関する規程第１３条第１項に基づき、下記の講演等について承認されたく申請いたします。</t>
  </si>
  <si>
    <t>＊２）概要の欄は、講演等にあっては、名称、参加資格、テーマ及び開催日時・場所・所在地等を、寄稿等にあっては、出版物の名称、テーマ</t>
  </si>
  <si>
    <t>　　　又は業務内容及び頁数等を記入のこと。</t>
  </si>
  <si>
    <t>＊３）報酬及びその積算欄は、依頼者から受領した総額（税込額）を記入し、さらに報酬及び実費相当額（資料作成費、交通費、宿泊費等）の</t>
  </si>
  <si>
    <t>　　　内訳を記入すること。</t>
  </si>
  <si>
    <t>様式２</t>
  </si>
  <si>
    <t>　　　上記については、独立行政法人国立病院機構職員の倫理に関する規程（平成２７年規程第４号）第１３条第１項に基づき、承認する。</t>
  </si>
  <si>
    <t>討論</t>
  </si>
  <si>
    <t>著述</t>
  </si>
  <si>
    <t>寄稿</t>
  </si>
  <si>
    <t>監修</t>
  </si>
  <si>
    <t>編さん</t>
  </si>
  <si>
    <t>その他(</t>
  </si>
  <si>
    <t>)</t>
  </si>
  <si>
    <t>講習・研修における指導や知識の教授</t>
  </si>
  <si>
    <t>～</t>
  </si>
  <si>
    <t>依 頼 を 受 け た 理 由
(チェック）</t>
  </si>
  <si>
    <t>□</t>
  </si>
  <si>
    <t>用務地（建物・住所）</t>
  </si>
  <si>
    <t>用務日付</t>
  </si>
  <si>
    <t>用務開始時刻</t>
  </si>
  <si>
    <t>用務終了時刻</t>
  </si>
  <si>
    <t>⇒　印刷番号</t>
  </si>
  <si>
    <t>講演（座長）</t>
  </si>
  <si>
    <t>講演（演者）</t>
  </si>
  <si>
    <t>コンサルティング（アドバイザー）</t>
  </si>
  <si>
    <t>あり</t>
  </si>
  <si>
    <t>円　　　　　　　　　　　　　　　　　　　</t>
  </si>
  <si>
    <t>ご依頼者（社名）</t>
  </si>
  <si>
    <t>ご依頼者（会社所在地）</t>
  </si>
  <si>
    <t>ご依頼内容の概要</t>
  </si>
  <si>
    <t>ご依頼者様（所属部署）</t>
  </si>
  <si>
    <t>本務に支障がなく、勤務時間外（必要な場合は年次休暇取得予定）で対応可能である。</t>
  </si>
  <si>
    <t>国立病院機構の業務に沿った内容であり、自分の専門性を活かすことが出来る。</t>
  </si>
  <si>
    <t>報酬（税込）</t>
  </si>
  <si>
    <t>交通費</t>
  </si>
  <si>
    <t>宿泊費</t>
  </si>
  <si>
    <t>報酬金額（税込）</t>
  </si>
  <si>
    <t>申込日</t>
  </si>
  <si>
    <t>ご担当者氏名</t>
  </si>
  <si>
    <t>電話番号（ハイフン不要）</t>
  </si>
  <si>
    <r>
      <t xml:space="preserve">病院職員の氏名
</t>
    </r>
    <r>
      <rPr>
        <sz val="9"/>
        <rFont val="ＭＳ Ｐゴシック"/>
        <family val="3"/>
      </rPr>
      <t>※姓と名の間に全角1文字空白</t>
    </r>
  </si>
  <si>
    <t>講演（座長）</t>
  </si>
  <si>
    <t>講演（演者）</t>
  </si>
  <si>
    <t>講習・研修における指導や知識の教授</t>
  </si>
  <si>
    <t>寄稿</t>
  </si>
  <si>
    <t>※セルが黄色の場合は、記載漏れです。</t>
  </si>
  <si>
    <t>ご依頼の区分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</si>
</sst>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\(aaa\)"/>
    <numFmt numFmtId="182" formatCode="#,##0&quot;円&quot;"/>
    <numFmt numFmtId="183" formatCode="#,##0_);[Red]\(#,##0\)"/>
    <numFmt numFmtId="184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6" fontId="2" fillId="0" borderId="11" xfId="57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vertical="center" textRotation="255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left" vertical="center" textRotation="255"/>
    </xf>
    <xf numFmtId="3" fontId="2" fillId="0" borderId="1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22" fontId="0" fillId="0" borderId="14" xfId="0" applyNumberForma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84" fontId="0" fillId="0" borderId="14" xfId="0" applyNumberFormat="1" applyBorder="1" applyAlignment="1">
      <alignment vertical="center" wrapText="1"/>
    </xf>
    <xf numFmtId="184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183" fontId="3" fillId="0" borderId="23" xfId="0" applyNumberFormat="1" applyFont="1" applyBorder="1" applyAlignment="1">
      <alignment horizontal="right" vertical="center" indent="1"/>
    </xf>
    <xf numFmtId="183" fontId="3" fillId="0" borderId="10" xfId="0" applyNumberFormat="1" applyFont="1" applyBorder="1" applyAlignment="1">
      <alignment horizontal="right" vertical="center" indent="1"/>
    </xf>
    <xf numFmtId="183" fontId="3" fillId="0" borderId="11" xfId="0" applyNumberFormat="1" applyFont="1" applyBorder="1" applyAlignment="1">
      <alignment horizontal="right" vertical="center" indent="1"/>
    </xf>
    <xf numFmtId="183" fontId="3" fillId="0" borderId="0" xfId="0" applyNumberFormat="1" applyFont="1" applyBorder="1" applyAlignment="1">
      <alignment horizontal="right" vertical="center" indent="1"/>
    </xf>
    <xf numFmtId="183" fontId="3" fillId="0" borderId="24" xfId="0" applyNumberFormat="1" applyFont="1" applyBorder="1" applyAlignment="1">
      <alignment horizontal="right" vertical="center" indent="1"/>
    </xf>
    <xf numFmtId="183" fontId="3" fillId="0" borderId="12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6" fontId="2" fillId="0" borderId="28" xfId="57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82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13</xdr:col>
      <xdr:colOff>171450</xdr:colOff>
      <xdr:row>6</xdr:row>
      <xdr:rowOff>0</xdr:rowOff>
    </xdr:to>
    <xdr:grpSp>
      <xdr:nvGrpSpPr>
        <xdr:cNvPr id="1" name="グループ化 20"/>
        <xdr:cNvGrpSpPr>
          <a:grpSpLocks/>
        </xdr:cNvGrpSpPr>
      </xdr:nvGrpSpPr>
      <xdr:grpSpPr>
        <a:xfrm>
          <a:off x="95250" y="0"/>
          <a:ext cx="5838825" cy="952500"/>
          <a:chOff x="157768" y="80594"/>
          <a:chExt cx="5727937" cy="959676"/>
        </a:xfrm>
        <a:solidFill>
          <a:srgbClr val="FFFFFF"/>
        </a:solidFill>
      </xdr:grpSpPr>
      <xdr:sp>
        <xdr:nvSpPr>
          <xdr:cNvPr id="2" name="テキスト ボックス 44"/>
          <xdr:cNvSpPr txBox="1">
            <a:spLocks noChangeArrowheads="1"/>
          </xdr:cNvSpPr>
        </xdr:nvSpPr>
        <xdr:spPr>
          <a:xfrm>
            <a:off x="205023" y="128578"/>
            <a:ext cx="747496" cy="297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院　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3" name="テキスト ボックス 66"/>
          <xdr:cNvSpPr txBox="1">
            <a:spLocks noChangeArrowheads="1"/>
          </xdr:cNvSpPr>
        </xdr:nvSpPr>
        <xdr:spPr>
          <a:xfrm>
            <a:off x="737722" y="128578"/>
            <a:ext cx="635801" cy="307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副　院　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4" name="テキスト ボックス 68"/>
          <xdr:cNvSpPr txBox="1">
            <a:spLocks noChangeArrowheads="1"/>
          </xdr:cNvSpPr>
        </xdr:nvSpPr>
        <xdr:spPr>
          <a:xfrm>
            <a:off x="1334859" y="80594"/>
            <a:ext cx="915038" cy="4318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臨床研究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センター長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5" name="テキスト ボックス 69"/>
          <xdr:cNvSpPr txBox="1">
            <a:spLocks noChangeArrowheads="1"/>
          </xdr:cNvSpPr>
        </xdr:nvSpPr>
        <xdr:spPr>
          <a:xfrm>
            <a:off x="1979252" y="138175"/>
            <a:ext cx="617185" cy="2879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事務部長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6" name="テキスト ボックス 70"/>
          <xdr:cNvSpPr txBox="1">
            <a:spLocks noChangeArrowheads="1"/>
          </xdr:cNvSpPr>
        </xdr:nvSpPr>
        <xdr:spPr>
          <a:xfrm>
            <a:off x="3278062" y="128578"/>
            <a:ext cx="588546" cy="297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管理課長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テキスト ボックス 71"/>
          <xdr:cNvSpPr txBox="1">
            <a:spLocks noChangeArrowheads="1"/>
          </xdr:cNvSpPr>
        </xdr:nvSpPr>
        <xdr:spPr>
          <a:xfrm>
            <a:off x="3951094" y="118981"/>
            <a:ext cx="681625" cy="297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庶務班長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8" name="テキスト ボックス 72"/>
          <xdr:cNvSpPr txBox="1">
            <a:spLocks noChangeArrowheads="1"/>
          </xdr:cNvSpPr>
        </xdr:nvSpPr>
        <xdr:spPr>
          <a:xfrm>
            <a:off x="4596919" y="128578"/>
            <a:ext cx="925062" cy="297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庶務係長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9" name="テキスト ボックス 73"/>
          <xdr:cNvSpPr txBox="1">
            <a:spLocks noChangeArrowheads="1"/>
          </xdr:cNvSpPr>
        </xdr:nvSpPr>
        <xdr:spPr>
          <a:xfrm>
            <a:off x="5268520" y="128578"/>
            <a:ext cx="617185" cy="2783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庶務係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10" name="テキスト ボックス 31"/>
          <xdr:cNvSpPr txBox="1">
            <a:spLocks noChangeArrowheads="1"/>
          </xdr:cNvSpPr>
        </xdr:nvSpPr>
        <xdr:spPr>
          <a:xfrm>
            <a:off x="2633669" y="147771"/>
            <a:ext cx="896422" cy="2879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看護部長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grpSp>
        <xdr:nvGrpSpPr>
          <xdr:cNvPr id="11" name="グループ化 18"/>
          <xdr:cNvGrpSpPr>
            <a:grpSpLocks/>
          </xdr:cNvGrpSpPr>
        </xdr:nvGrpSpPr>
        <xdr:grpSpPr>
          <a:xfrm>
            <a:off x="157768" y="110104"/>
            <a:ext cx="5676386" cy="930166"/>
            <a:chOff x="157768" y="110063"/>
            <a:chExt cx="5669159" cy="931279"/>
          </a:xfrm>
          <a:solidFill>
            <a:srgbClr val="FFFFFF"/>
          </a:solidFill>
        </xdr:grpSpPr>
        <xdr:grpSp>
          <xdr:nvGrpSpPr>
            <xdr:cNvPr id="12" name="グループ化 11"/>
            <xdr:cNvGrpSpPr>
              <a:grpSpLocks/>
            </xdr:cNvGrpSpPr>
          </xdr:nvGrpSpPr>
          <xdr:grpSpPr>
            <a:xfrm>
              <a:off x="157768" y="110063"/>
              <a:ext cx="5664907" cy="931279"/>
              <a:chOff x="122073" y="68419"/>
              <a:chExt cx="5662116" cy="915981"/>
            </a:xfrm>
            <a:solidFill>
              <a:srgbClr val="FFFFFF"/>
            </a:solidFill>
          </xdr:grpSpPr>
          <xdr:sp>
            <xdr:nvSpPr>
              <xdr:cNvPr id="13" name="直線コネクタ 19"/>
              <xdr:cNvSpPr>
                <a:spLocks/>
              </xdr:cNvSpPr>
            </xdr:nvSpPr>
            <xdr:spPr>
              <a:xfrm flipH="1">
                <a:off x="2528472" y="67962"/>
                <a:ext cx="9909" cy="90727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直線コネクタ 22"/>
              <xdr:cNvSpPr>
                <a:spLocks/>
              </xdr:cNvSpPr>
            </xdr:nvSpPr>
            <xdr:spPr>
              <a:xfrm>
                <a:off x="3853407" y="77121"/>
                <a:ext cx="0" cy="89766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直線コネクタ 17"/>
              <xdr:cNvSpPr>
                <a:spLocks/>
              </xdr:cNvSpPr>
            </xdr:nvSpPr>
            <xdr:spPr>
              <a:xfrm>
                <a:off x="4534277" y="77121"/>
                <a:ext cx="0" cy="89766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直線コネクタ 23"/>
              <xdr:cNvSpPr>
                <a:spLocks/>
              </xdr:cNvSpPr>
            </xdr:nvSpPr>
            <xdr:spPr>
              <a:xfrm flipH="1">
                <a:off x="1922626" y="67962"/>
                <a:ext cx="0" cy="90727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直線コネクタ 26"/>
              <xdr:cNvSpPr>
                <a:spLocks/>
              </xdr:cNvSpPr>
            </xdr:nvSpPr>
            <xdr:spPr>
              <a:xfrm>
                <a:off x="1306871" y="67962"/>
                <a:ext cx="0" cy="90727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直線コネクタ 30"/>
              <xdr:cNvSpPr>
                <a:spLocks/>
              </xdr:cNvSpPr>
            </xdr:nvSpPr>
            <xdr:spPr>
              <a:xfrm flipH="1">
                <a:off x="5158525" y="77121"/>
                <a:ext cx="9909" cy="89766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正方形/長方形 3"/>
              <xdr:cNvSpPr>
                <a:spLocks/>
              </xdr:cNvSpPr>
            </xdr:nvSpPr>
            <xdr:spPr>
              <a:xfrm>
                <a:off x="122073" y="77121"/>
                <a:ext cx="5670609" cy="897661"/>
              </a:xfrm>
              <a:prstGeom prst="rect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直線コネクタ 33"/>
              <xdr:cNvSpPr>
                <a:spLocks/>
              </xdr:cNvSpPr>
            </xdr:nvSpPr>
            <xdr:spPr>
              <a:xfrm>
                <a:off x="709518" y="77121"/>
                <a:ext cx="0" cy="897661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直線コネクタ 34"/>
              <xdr:cNvSpPr>
                <a:spLocks/>
              </xdr:cNvSpPr>
            </xdr:nvSpPr>
            <xdr:spPr>
              <a:xfrm>
                <a:off x="3200849" y="77121"/>
                <a:ext cx="0" cy="90727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" name="直線コネクタ 15"/>
            <xdr:cNvSpPr>
              <a:spLocks/>
            </xdr:cNvSpPr>
          </xdr:nvSpPr>
          <xdr:spPr>
            <a:xfrm>
              <a:off x="157768" y="368726"/>
              <a:ext cx="566490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23</xdr:row>
      <xdr:rowOff>38100</xdr:rowOff>
    </xdr:from>
    <xdr:to>
      <xdr:col>3</xdr:col>
      <xdr:colOff>304800</xdr:colOff>
      <xdr:row>23</xdr:row>
      <xdr:rowOff>171450</xdr:rowOff>
    </xdr:to>
    <xdr:sp>
      <xdr:nvSpPr>
        <xdr:cNvPr id="23" name="正方形/長方形 42"/>
        <xdr:cNvSpPr>
          <a:spLocks/>
        </xdr:cNvSpPr>
      </xdr:nvSpPr>
      <xdr:spPr>
        <a:xfrm>
          <a:off x="2581275" y="4600575"/>
          <a:ext cx="1524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19050</xdr:rowOff>
    </xdr:from>
    <xdr:to>
      <xdr:col>3</xdr:col>
      <xdr:colOff>304800</xdr:colOff>
      <xdr:row>22</xdr:row>
      <xdr:rowOff>152400</xdr:rowOff>
    </xdr:to>
    <xdr:sp>
      <xdr:nvSpPr>
        <xdr:cNvPr id="24" name="正方形/長方形 47"/>
        <xdr:cNvSpPr>
          <a:spLocks/>
        </xdr:cNvSpPr>
      </xdr:nvSpPr>
      <xdr:spPr>
        <a:xfrm>
          <a:off x="2581275" y="4391025"/>
          <a:ext cx="1524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38100</xdr:rowOff>
    </xdr:from>
    <xdr:to>
      <xdr:col>6</xdr:col>
      <xdr:colOff>333375</xdr:colOff>
      <xdr:row>22</xdr:row>
      <xdr:rowOff>171450</xdr:rowOff>
    </xdr:to>
    <xdr:sp>
      <xdr:nvSpPr>
        <xdr:cNvPr id="25" name="正方形/長方形 48"/>
        <xdr:cNvSpPr>
          <a:spLocks/>
        </xdr:cNvSpPr>
      </xdr:nvSpPr>
      <xdr:spPr>
        <a:xfrm>
          <a:off x="3619500" y="44100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23</xdr:row>
      <xdr:rowOff>38100</xdr:rowOff>
    </xdr:from>
    <xdr:to>
      <xdr:col>6</xdr:col>
      <xdr:colOff>333375</xdr:colOff>
      <xdr:row>23</xdr:row>
      <xdr:rowOff>171450</xdr:rowOff>
    </xdr:to>
    <xdr:sp>
      <xdr:nvSpPr>
        <xdr:cNvPr id="26" name="正方形/長方形 49"/>
        <xdr:cNvSpPr>
          <a:spLocks/>
        </xdr:cNvSpPr>
      </xdr:nvSpPr>
      <xdr:spPr>
        <a:xfrm>
          <a:off x="3619500" y="46005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38100</xdr:rowOff>
    </xdr:from>
    <xdr:to>
      <xdr:col>8</xdr:col>
      <xdr:colOff>276225</xdr:colOff>
      <xdr:row>22</xdr:row>
      <xdr:rowOff>171450</xdr:rowOff>
    </xdr:to>
    <xdr:sp>
      <xdr:nvSpPr>
        <xdr:cNvPr id="27" name="正方形/長方形 50"/>
        <xdr:cNvSpPr>
          <a:spLocks/>
        </xdr:cNvSpPr>
      </xdr:nvSpPr>
      <xdr:spPr>
        <a:xfrm>
          <a:off x="4229100" y="44100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23</xdr:row>
      <xdr:rowOff>38100</xdr:rowOff>
    </xdr:from>
    <xdr:to>
      <xdr:col>8</xdr:col>
      <xdr:colOff>276225</xdr:colOff>
      <xdr:row>23</xdr:row>
      <xdr:rowOff>171450</xdr:rowOff>
    </xdr:to>
    <xdr:sp>
      <xdr:nvSpPr>
        <xdr:cNvPr id="28" name="正方形/長方形 51"/>
        <xdr:cNvSpPr>
          <a:spLocks/>
        </xdr:cNvSpPr>
      </xdr:nvSpPr>
      <xdr:spPr>
        <a:xfrm>
          <a:off x="4229100" y="460057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22</xdr:row>
      <xdr:rowOff>19050</xdr:rowOff>
    </xdr:from>
    <xdr:to>
      <xdr:col>15</xdr:col>
      <xdr:colOff>295275</xdr:colOff>
      <xdr:row>22</xdr:row>
      <xdr:rowOff>152400</xdr:rowOff>
    </xdr:to>
    <xdr:sp>
      <xdr:nvSpPr>
        <xdr:cNvPr id="29" name="正方形/長方形 52"/>
        <xdr:cNvSpPr>
          <a:spLocks/>
        </xdr:cNvSpPr>
      </xdr:nvSpPr>
      <xdr:spPr>
        <a:xfrm>
          <a:off x="6572250" y="4391025"/>
          <a:ext cx="1524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19050</xdr:rowOff>
    </xdr:from>
    <xdr:to>
      <xdr:col>10</xdr:col>
      <xdr:colOff>257175</xdr:colOff>
      <xdr:row>23</xdr:row>
      <xdr:rowOff>152400</xdr:rowOff>
    </xdr:to>
    <xdr:sp>
      <xdr:nvSpPr>
        <xdr:cNvPr id="30" name="正方形/長方形 53"/>
        <xdr:cNvSpPr>
          <a:spLocks/>
        </xdr:cNvSpPr>
      </xdr:nvSpPr>
      <xdr:spPr>
        <a:xfrm>
          <a:off x="4876800" y="45815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23</xdr:row>
      <xdr:rowOff>19050</xdr:rowOff>
    </xdr:from>
    <xdr:to>
      <xdr:col>12</xdr:col>
      <xdr:colOff>247650</xdr:colOff>
      <xdr:row>23</xdr:row>
      <xdr:rowOff>152400</xdr:rowOff>
    </xdr:to>
    <xdr:sp>
      <xdr:nvSpPr>
        <xdr:cNvPr id="31" name="正方形/長方形 54"/>
        <xdr:cNvSpPr>
          <a:spLocks/>
        </xdr:cNvSpPr>
      </xdr:nvSpPr>
      <xdr:spPr>
        <a:xfrm>
          <a:off x="5534025" y="4581525"/>
          <a:ext cx="142875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23</xdr:row>
      <xdr:rowOff>38100</xdr:rowOff>
    </xdr:from>
    <xdr:to>
      <xdr:col>15</xdr:col>
      <xdr:colOff>295275</xdr:colOff>
      <xdr:row>23</xdr:row>
      <xdr:rowOff>171450</xdr:rowOff>
    </xdr:to>
    <xdr:sp>
      <xdr:nvSpPr>
        <xdr:cNvPr id="32" name="正方形/長方形 55"/>
        <xdr:cNvSpPr>
          <a:spLocks/>
        </xdr:cNvSpPr>
      </xdr:nvSpPr>
      <xdr:spPr>
        <a:xfrm>
          <a:off x="6572250" y="4600575"/>
          <a:ext cx="152400" cy="133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="85" zoomScaleNormal="85" zoomScalePageLayoutView="0" workbookViewId="0" topLeftCell="A10">
      <selection activeCell="J23" activeCellId="1" sqref="H23:H24 J23:J24"/>
    </sheetView>
  </sheetViews>
  <sheetFormatPr defaultColWidth="9.00390625" defaultRowHeight="13.5"/>
  <cols>
    <col min="1" max="1" width="3.875" style="2" customWidth="1"/>
    <col min="2" max="2" width="13.75390625" style="2" customWidth="1"/>
    <col min="3" max="3" width="14.25390625" style="2" customWidth="1"/>
    <col min="4" max="21" width="4.375" style="2" customWidth="1"/>
    <col min="22" max="23" width="1.75390625" style="2" customWidth="1"/>
    <col min="24" max="25" width="2.75390625" style="2" customWidth="1"/>
    <col min="26" max="16384" width="9.00390625" style="2" customWidth="1"/>
  </cols>
  <sheetData>
    <row r="1" ht="12.75" thickBot="1">
      <c r="W1" s="22" t="s">
        <v>37</v>
      </c>
    </row>
    <row r="2" spans="23:28" ht="12.75" thickBot="1">
      <c r="W2" s="22"/>
      <c r="AA2" s="57">
        <v>1</v>
      </c>
      <c r="AB2" s="2" t="s">
        <v>54</v>
      </c>
    </row>
    <row r="3" ht="12"/>
    <row r="4" spans="14:23" ht="12" customHeight="1">
      <c r="N4" s="7"/>
      <c r="O4" s="102" t="s">
        <v>22</v>
      </c>
      <c r="P4" s="30"/>
      <c r="Q4" s="116"/>
      <c r="R4" s="120" t="s">
        <v>24</v>
      </c>
      <c r="S4" s="114"/>
      <c r="T4" s="114"/>
      <c r="U4" s="110" t="s">
        <v>23</v>
      </c>
      <c r="V4" s="110"/>
      <c r="W4" s="111"/>
    </row>
    <row r="5" spans="1:23" ht="13.5" customHeight="1">
      <c r="A5" s="100"/>
      <c r="N5" s="21"/>
      <c r="O5" s="103"/>
      <c r="P5" s="31"/>
      <c r="Q5" s="117"/>
      <c r="R5" s="121"/>
      <c r="S5" s="115"/>
      <c r="T5" s="115"/>
      <c r="U5" s="112"/>
      <c r="V5" s="112"/>
      <c r="W5" s="113"/>
    </row>
    <row r="6" ht="12">
      <c r="A6" s="100"/>
    </row>
    <row r="7" ht="15" customHeight="1"/>
    <row r="8" spans="2:24" ht="15" customHeight="1">
      <c r="B8" s="101" t="s">
        <v>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</row>
    <row r="9" ht="18" customHeight="1">
      <c r="B9" s="13"/>
    </row>
    <row r="10" ht="12">
      <c r="B10" s="2" t="s">
        <v>32</v>
      </c>
    </row>
    <row r="11" ht="19.5" customHeight="1">
      <c r="B11" s="2" t="s">
        <v>15</v>
      </c>
    </row>
    <row r="12" spans="11:23" ht="13.5" customHeight="1">
      <c r="K12" s="6"/>
      <c r="L12" s="6"/>
      <c r="M12" s="122" t="s">
        <v>20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spans="2:24" ht="12">
      <c r="B13" s="51" t="e">
        <f>VLOOKUP(AA2,'入力用'!A:O,3,FALSE)</f>
        <v>#N/A</v>
      </c>
      <c r="K13" s="5" t="s">
        <v>0</v>
      </c>
      <c r="L13" s="5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7"/>
    </row>
    <row r="14" spans="13:24" ht="13.5" customHeight="1">
      <c r="M14" s="108" t="e">
        <f>VLOOKUP(AA2,'入力用'!A:O,12,FALSE)</f>
        <v>#N/A</v>
      </c>
      <c r="N14" s="108"/>
      <c r="O14" s="108"/>
      <c r="P14" s="108"/>
      <c r="Q14" s="108"/>
      <c r="R14" s="108"/>
      <c r="S14" s="108"/>
      <c r="T14" s="20"/>
      <c r="U14" s="20"/>
      <c r="V14" s="20"/>
      <c r="X14" s="7"/>
    </row>
    <row r="15" spans="11:24" ht="12">
      <c r="K15" s="5" t="s">
        <v>1</v>
      </c>
      <c r="L15" s="5"/>
      <c r="M15" s="109"/>
      <c r="N15" s="109"/>
      <c r="O15" s="109"/>
      <c r="P15" s="109"/>
      <c r="Q15" s="109"/>
      <c r="R15" s="109"/>
      <c r="S15" s="109"/>
      <c r="T15" s="25"/>
      <c r="U15" s="25"/>
      <c r="V15" s="25"/>
      <c r="W15" s="19"/>
      <c r="X15" s="7"/>
    </row>
    <row r="17" spans="2:24" ht="12">
      <c r="B17" s="87" t="s">
        <v>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ht="7.5" customHeight="1"/>
    <row r="19" spans="2:24" ht="33" customHeight="1">
      <c r="B19" s="104" t="s">
        <v>9</v>
      </c>
      <c r="C19" s="9" t="s">
        <v>7</v>
      </c>
      <c r="D19" s="14" t="s">
        <v>20</v>
      </c>
      <c r="E19" s="106" t="e">
        <f>VLOOKUP(AA2,'入力用'!A:O,4,FALSE)</f>
        <v>#N/A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7"/>
      <c r="X19" s="10"/>
    </row>
    <row r="20" spans="2:24" ht="33" customHeight="1">
      <c r="B20" s="105"/>
      <c r="C20" s="8" t="s">
        <v>8</v>
      </c>
      <c r="D20" s="14" t="s">
        <v>20</v>
      </c>
      <c r="E20" s="106" t="e">
        <f>VLOOKUP(AA2,'入力用'!A:O,5,FALSE)</f>
        <v>#N/A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7"/>
      <c r="X20" s="15"/>
    </row>
    <row r="21" spans="2:24" ht="33.75" customHeight="1">
      <c r="B21" s="90" t="s">
        <v>3</v>
      </c>
      <c r="C21" s="91"/>
      <c r="D21" s="11"/>
      <c r="E21" s="92" t="s">
        <v>58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6"/>
    </row>
    <row r="22" spans="2:24" ht="6" customHeight="1">
      <c r="B22" s="77" t="s">
        <v>13</v>
      </c>
      <c r="C22" s="67" t="s">
        <v>6</v>
      </c>
      <c r="D22" s="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0"/>
    </row>
    <row r="23" spans="2:27" ht="15" customHeight="1">
      <c r="B23" s="93"/>
      <c r="C23" s="67"/>
      <c r="D23" s="52" t="e">
        <f>IF(VLOOKUP(AA2,'入力用'!A:O,13,FALSE)="講演（座長）","レ","")</f>
        <v>#N/A</v>
      </c>
      <c r="E23" s="26" t="s">
        <v>55</v>
      </c>
      <c r="F23" s="26"/>
      <c r="G23" s="33" t="e">
        <f>IF(VLOOKUP(AA2,'入力用'!A:O,13,FALSE)="討論","レ","")</f>
        <v>#N/A</v>
      </c>
      <c r="H23" s="7" t="s">
        <v>39</v>
      </c>
      <c r="I23" s="33" t="e">
        <f>IF(VLOOKUP(AA2,'入力用'!A:O,13,FALSE)="講習・研修における指導や知識の教授","レ","")</f>
        <v>#N/A</v>
      </c>
      <c r="J23" s="7" t="s">
        <v>46</v>
      </c>
      <c r="K23" s="7"/>
      <c r="M23" s="7"/>
      <c r="O23" s="35"/>
      <c r="P23" s="35" t="e">
        <f>IF(VLOOKUP(AA2,'入力用'!A:O,13,FALSE)="コンサルティング（アドバイザー）","レ","")</f>
        <v>#N/A</v>
      </c>
      <c r="Q23" s="2" t="s">
        <v>57</v>
      </c>
      <c r="T23" s="7"/>
      <c r="U23" s="7"/>
      <c r="V23" s="7"/>
      <c r="W23" s="7"/>
      <c r="X23" s="10"/>
      <c r="AA23" s="7"/>
    </row>
    <row r="24" spans="2:27" ht="15" customHeight="1">
      <c r="B24" s="93"/>
      <c r="C24" s="67"/>
      <c r="D24" s="52" t="e">
        <f>IF(VLOOKUP(AA2,'入力用'!A:O,13,FALSE)="講演（演者）","レ","")</f>
        <v>#N/A</v>
      </c>
      <c r="E24" s="7" t="s">
        <v>56</v>
      </c>
      <c r="F24" s="7"/>
      <c r="G24" s="33" t="e">
        <f>IF(VLOOKUP(AA2,'入力用'!A:O,13,FALSE)="著述","レ","")</f>
        <v>#N/A</v>
      </c>
      <c r="H24" s="7" t="s">
        <v>40</v>
      </c>
      <c r="I24" s="33" t="e">
        <f>IF(VLOOKUP(AA2,'入力用'!A:O,13,FALSE)="寄稿","レ","")</f>
        <v>#N/A</v>
      </c>
      <c r="J24" s="7" t="s">
        <v>41</v>
      </c>
      <c r="K24" s="20" t="e">
        <f>IF(VLOOKUP(AA2,'入力用'!A:O,13,FALSE)="監修","レ","")</f>
        <v>#N/A</v>
      </c>
      <c r="L24" s="12" t="s">
        <v>42</v>
      </c>
      <c r="M24" s="20" t="e">
        <f>IF(VLOOKUP(AA2,'入力用'!A:O,13,FALSE)="編さん","レ","")</f>
        <v>#N/A</v>
      </c>
      <c r="N24" s="7" t="s">
        <v>43</v>
      </c>
      <c r="O24" s="33"/>
      <c r="P24" s="1"/>
      <c r="Q24" s="118" t="s">
        <v>44</v>
      </c>
      <c r="R24" s="118"/>
      <c r="S24" s="119"/>
      <c r="T24" s="119"/>
      <c r="U24" s="119"/>
      <c r="V24" s="119"/>
      <c r="W24" s="32" t="s">
        <v>45</v>
      </c>
      <c r="X24" s="10"/>
      <c r="AA24" s="7"/>
    </row>
    <row r="25" spans="2:24" ht="6" customHeight="1">
      <c r="B25" s="93"/>
      <c r="C25" s="69"/>
      <c r="D25" s="4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</row>
    <row r="26" spans="2:24" ht="6" customHeight="1">
      <c r="B26" s="93"/>
      <c r="C26" s="94" t="s">
        <v>10</v>
      </c>
      <c r="D26" s="2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0"/>
    </row>
    <row r="27" spans="2:24" ht="15" customHeight="1">
      <c r="B27" s="93"/>
      <c r="C27" s="94"/>
      <c r="D27" s="7" t="s">
        <v>29</v>
      </c>
      <c r="E27" s="7"/>
      <c r="F27" s="7"/>
      <c r="G27" s="98" t="e">
        <f>VLOOKUP(AA2,'入力用'!A:O,9,FALSE)</f>
        <v>#N/A</v>
      </c>
      <c r="H27" s="98"/>
      <c r="I27" s="98"/>
      <c r="J27" s="98"/>
      <c r="K27" s="98"/>
      <c r="L27" s="36" t="e">
        <f>G27</f>
        <v>#N/A</v>
      </c>
      <c r="N27" s="99" t="e">
        <f>VLOOKUP(AA2,'入力用'!A:O,10,FALSE)</f>
        <v>#N/A</v>
      </c>
      <c r="O27" s="99"/>
      <c r="P27" s="20" t="s">
        <v>47</v>
      </c>
      <c r="Q27" s="99" t="e">
        <f>VLOOKUP(AA2,'入力用'!A:O,11,FALSE)</f>
        <v>#N/A</v>
      </c>
      <c r="R27" s="99"/>
      <c r="S27" s="7"/>
      <c r="T27" s="7"/>
      <c r="U27" s="7"/>
      <c r="V27" s="7"/>
      <c r="W27" s="7"/>
      <c r="X27" s="10"/>
    </row>
    <row r="28" spans="2:24" ht="15" customHeight="1">
      <c r="B28" s="93"/>
      <c r="C28" s="94"/>
      <c r="D28" s="7"/>
      <c r="E28" s="7"/>
      <c r="F28" s="7"/>
      <c r="G28" s="48"/>
      <c r="H28" s="48"/>
      <c r="I28" s="48"/>
      <c r="J28" s="48"/>
      <c r="K28" s="48"/>
      <c r="L28" s="36"/>
      <c r="N28" s="20"/>
      <c r="O28" s="20"/>
      <c r="P28" s="20"/>
      <c r="Q28" s="20"/>
      <c r="R28" s="20"/>
      <c r="S28" s="7"/>
      <c r="T28" s="7"/>
      <c r="U28" s="7"/>
      <c r="V28" s="7"/>
      <c r="W28" s="7"/>
      <c r="X28" s="10"/>
    </row>
    <row r="29" spans="2:24" ht="12" customHeight="1">
      <c r="B29" s="93"/>
      <c r="C29" s="94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X29" s="10"/>
    </row>
    <row r="30" spans="2:24" ht="12" customHeight="1">
      <c r="B30" s="93"/>
      <c r="C30" s="94"/>
      <c r="D30" s="7" t="s">
        <v>28</v>
      </c>
      <c r="E30" s="7"/>
      <c r="F30" s="7"/>
      <c r="G30" s="95" t="e">
        <f>VLOOKUP(AA2,'入力用'!A:O,8,FALSE)</f>
        <v>#N/A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12"/>
      <c r="X30" s="10"/>
    </row>
    <row r="31" spans="2:24" ht="15" customHeight="1">
      <c r="B31" s="93"/>
      <c r="C31" s="94"/>
      <c r="D31" s="7"/>
      <c r="E31" s="7"/>
      <c r="F31" s="7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12"/>
      <c r="W31" s="32"/>
      <c r="X31" s="10"/>
    </row>
    <row r="32" spans="2:24" ht="12" customHeight="1">
      <c r="B32" s="93"/>
      <c r="C32" s="94"/>
      <c r="D32" s="7" t="s">
        <v>27</v>
      </c>
      <c r="E32" s="7"/>
      <c r="F32" s="7"/>
      <c r="G32" s="96" t="e">
        <f>VLOOKUP(AA2,'入力用'!A:O,14,FALSE)</f>
        <v>#N/A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26"/>
      <c r="W32" s="32"/>
      <c r="X32" s="10"/>
    </row>
    <row r="33" spans="2:24" ht="12" customHeight="1">
      <c r="B33" s="93"/>
      <c r="C33" s="94"/>
      <c r="D33" s="7"/>
      <c r="E33" s="7"/>
      <c r="F33" s="7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26"/>
      <c r="W33" s="32"/>
      <c r="X33" s="10"/>
    </row>
    <row r="34" spans="2:24" ht="15" customHeight="1">
      <c r="B34" s="93"/>
      <c r="C34" s="94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26"/>
      <c r="W34" s="32"/>
      <c r="X34" s="10"/>
    </row>
    <row r="35" spans="2:24" ht="12" customHeight="1">
      <c r="B35" s="93"/>
      <c r="C35" s="94"/>
      <c r="D35" s="7"/>
      <c r="E35" s="7"/>
      <c r="F35" s="7"/>
      <c r="G35" s="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2"/>
      <c r="X35" s="10"/>
    </row>
    <row r="36" spans="2:24" ht="6" customHeight="1">
      <c r="B36" s="93"/>
      <c r="C36" s="94"/>
      <c r="D36" s="2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0"/>
    </row>
    <row r="37" spans="2:24" ht="12.75" customHeight="1">
      <c r="B37" s="93"/>
      <c r="C37" s="71" t="s">
        <v>30</v>
      </c>
      <c r="D37" s="77" t="s">
        <v>11</v>
      </c>
      <c r="E37" s="80" t="e">
        <f>P38+P39</f>
        <v>#N/A</v>
      </c>
      <c r="F37" s="81"/>
      <c r="G37" s="81"/>
      <c r="H37" s="81"/>
      <c r="I37" s="81"/>
      <c r="J37" s="81"/>
      <c r="K37" s="74" t="s">
        <v>59</v>
      </c>
      <c r="L37" s="77" t="s">
        <v>12</v>
      </c>
      <c r="M37" s="53"/>
      <c r="N37" s="3"/>
      <c r="O37" s="3"/>
      <c r="P37" s="3"/>
      <c r="Q37" s="3"/>
      <c r="R37" s="3"/>
      <c r="S37" s="3"/>
      <c r="T37" s="3"/>
      <c r="U37" s="3"/>
      <c r="V37" s="3"/>
      <c r="W37" s="54"/>
      <c r="X37" s="10"/>
    </row>
    <row r="38" spans="2:24" ht="12.75" customHeight="1">
      <c r="B38" s="93"/>
      <c r="C38" s="72"/>
      <c r="D38" s="78"/>
      <c r="E38" s="82"/>
      <c r="F38" s="83"/>
      <c r="G38" s="83"/>
      <c r="H38" s="83"/>
      <c r="I38" s="83"/>
      <c r="J38" s="83"/>
      <c r="K38" s="75"/>
      <c r="L38" s="78"/>
      <c r="M38" s="124" t="s">
        <v>66</v>
      </c>
      <c r="N38" s="125"/>
      <c r="O38" s="125"/>
      <c r="P38" s="126" t="e">
        <f>VLOOKUP(AA2,'入力用'!A:O,16,FALSE)</f>
        <v>#N/A</v>
      </c>
      <c r="Q38" s="126"/>
      <c r="R38" s="7"/>
      <c r="S38" s="7"/>
      <c r="T38" s="7"/>
      <c r="U38" s="7"/>
      <c r="V38" s="7"/>
      <c r="W38" s="55"/>
      <c r="X38" s="10"/>
    </row>
    <row r="39" spans="2:24" ht="12.75" customHeight="1">
      <c r="B39" s="93"/>
      <c r="C39" s="72"/>
      <c r="D39" s="78"/>
      <c r="E39" s="82"/>
      <c r="F39" s="83"/>
      <c r="G39" s="83"/>
      <c r="H39" s="83"/>
      <c r="I39" s="83"/>
      <c r="J39" s="83"/>
      <c r="K39" s="75"/>
      <c r="L39" s="78"/>
      <c r="M39" s="124" t="s">
        <v>67</v>
      </c>
      <c r="N39" s="125"/>
      <c r="O39" s="125"/>
      <c r="P39" s="126" t="e">
        <f>VLOOKUP(AA2,'入力用'!A:O,17,FALSE)</f>
        <v>#N/A</v>
      </c>
      <c r="Q39" s="126"/>
      <c r="R39" s="7"/>
      <c r="S39" s="7"/>
      <c r="T39" s="7"/>
      <c r="U39" s="7"/>
      <c r="V39" s="7"/>
      <c r="W39" s="55"/>
      <c r="X39" s="10"/>
    </row>
    <row r="40" spans="2:24" ht="12.75" customHeight="1">
      <c r="B40" s="93"/>
      <c r="C40" s="72"/>
      <c r="D40" s="78"/>
      <c r="E40" s="82"/>
      <c r="F40" s="83"/>
      <c r="G40" s="83"/>
      <c r="H40" s="83"/>
      <c r="I40" s="83"/>
      <c r="J40" s="83"/>
      <c r="K40" s="75"/>
      <c r="L40" s="78"/>
      <c r="M40" s="124" t="s">
        <v>68</v>
      </c>
      <c r="N40" s="125"/>
      <c r="O40" s="125"/>
      <c r="P40" s="126" t="e">
        <f>VLOOKUP(AA2,'入力用'!A:P,18,FALSE)</f>
        <v>#N/A</v>
      </c>
      <c r="Q40" s="126"/>
      <c r="R40" s="7"/>
      <c r="S40" s="7"/>
      <c r="T40" s="7"/>
      <c r="U40" s="7"/>
      <c r="V40" s="7"/>
      <c r="W40" s="55"/>
      <c r="X40" s="10"/>
    </row>
    <row r="41" spans="2:24" ht="12.75" customHeight="1">
      <c r="B41" s="93"/>
      <c r="C41" s="73"/>
      <c r="D41" s="79"/>
      <c r="E41" s="84"/>
      <c r="F41" s="85"/>
      <c r="G41" s="85"/>
      <c r="H41" s="85"/>
      <c r="I41" s="85"/>
      <c r="J41" s="85"/>
      <c r="K41" s="76"/>
      <c r="L41" s="79"/>
      <c r="M41" s="67"/>
      <c r="N41" s="97"/>
      <c r="O41" s="5"/>
      <c r="P41" s="5"/>
      <c r="Q41" s="5"/>
      <c r="R41" s="5"/>
      <c r="S41" s="5"/>
      <c r="T41" s="5"/>
      <c r="U41" s="5"/>
      <c r="V41" s="5"/>
      <c r="W41" s="56"/>
      <c r="X41" s="10"/>
    </row>
    <row r="42" spans="2:24" ht="14.25" customHeight="1">
      <c r="B42" s="65" t="s">
        <v>48</v>
      </c>
      <c r="C42" s="66"/>
      <c r="D42" s="40"/>
      <c r="E42" s="46"/>
      <c r="F42" s="46"/>
      <c r="G42" s="46"/>
      <c r="H42" s="46"/>
      <c r="I42" s="46"/>
      <c r="J42" s="46"/>
      <c r="K42" s="46"/>
      <c r="L42" s="44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37"/>
      <c r="X42" s="10"/>
    </row>
    <row r="43" spans="2:24" ht="14.25" customHeight="1">
      <c r="B43" s="67"/>
      <c r="C43" s="68"/>
      <c r="D43" s="41" t="s">
        <v>49</v>
      </c>
      <c r="E43" s="47" t="s">
        <v>64</v>
      </c>
      <c r="F43" s="47"/>
      <c r="G43" s="47"/>
      <c r="H43" s="47"/>
      <c r="I43" s="47"/>
      <c r="J43" s="47"/>
      <c r="K43" s="47"/>
      <c r="L43" s="4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8"/>
      <c r="X43" s="10"/>
    </row>
    <row r="44" spans="2:24" ht="14.25" customHeight="1">
      <c r="B44" s="67"/>
      <c r="C44" s="68"/>
      <c r="D44" s="41" t="s">
        <v>49</v>
      </c>
      <c r="E44" s="47" t="s">
        <v>65</v>
      </c>
      <c r="F44" s="47"/>
      <c r="G44" s="47"/>
      <c r="H44" s="47"/>
      <c r="I44" s="47"/>
      <c r="J44" s="47"/>
      <c r="K44" s="47"/>
      <c r="L44" s="45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38"/>
      <c r="X44" s="10"/>
    </row>
    <row r="45" spans="2:24" ht="14.25" customHeight="1">
      <c r="B45" s="69"/>
      <c r="C45" s="70"/>
      <c r="D45" s="4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9"/>
      <c r="X45" s="10"/>
    </row>
    <row r="46" ht="7.5" customHeight="1"/>
    <row r="47" ht="15" customHeight="1">
      <c r="B47" s="2" t="s">
        <v>4</v>
      </c>
    </row>
    <row r="48" ht="15" customHeight="1">
      <c r="B48" s="2" t="s">
        <v>33</v>
      </c>
    </row>
    <row r="49" ht="15" customHeight="1">
      <c r="B49" s="2" t="s">
        <v>34</v>
      </c>
    </row>
    <row r="50" ht="15" customHeight="1">
      <c r="B50" s="2" t="s">
        <v>35</v>
      </c>
    </row>
    <row r="51" ht="15" customHeight="1">
      <c r="B51" s="2" t="s">
        <v>36</v>
      </c>
    </row>
    <row r="52" spans="1:24" ht="18" customHeight="1">
      <c r="A52" s="17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 ht="18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15.75" customHeight="1">
      <c r="B54" s="87" t="s">
        <v>14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6" spans="2:24" ht="18" customHeight="1">
      <c r="B56" s="86" t="s">
        <v>38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8" spans="2:24" ht="30" customHeight="1">
      <c r="B58" s="1" t="s">
        <v>15</v>
      </c>
      <c r="C58" s="87" t="s">
        <v>25</v>
      </c>
      <c r="D58" s="87"/>
      <c r="E58" s="87"/>
      <c r="F58" s="1"/>
      <c r="G58" s="1"/>
      <c r="H58" s="1"/>
      <c r="I58" s="1"/>
      <c r="J58" s="13" t="s">
        <v>16</v>
      </c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X58" s="1"/>
    </row>
    <row r="59" spans="11:12" ht="16.5" customHeight="1">
      <c r="K59" s="7" t="s">
        <v>21</v>
      </c>
      <c r="L59" s="7"/>
    </row>
    <row r="60" spans="10:22" ht="16.5" customHeight="1">
      <c r="J60" s="5" t="s">
        <v>0</v>
      </c>
      <c r="K60" s="5" t="s">
        <v>26</v>
      </c>
      <c r="L60" s="5"/>
      <c r="M60" s="5"/>
      <c r="N60" s="5"/>
      <c r="O60" s="5"/>
      <c r="P60" s="5"/>
      <c r="Q60" s="5"/>
      <c r="R60" s="5"/>
      <c r="S60" s="5"/>
      <c r="T60" s="7"/>
      <c r="U60" s="7"/>
      <c r="V60" s="7"/>
    </row>
    <row r="62" spans="10:22" ht="18" customHeight="1">
      <c r="J62" s="5" t="s">
        <v>17</v>
      </c>
      <c r="K62" s="88" t="s">
        <v>31</v>
      </c>
      <c r="L62" s="88"/>
      <c r="M62" s="88"/>
      <c r="N62" s="88"/>
      <c r="O62" s="88"/>
      <c r="P62" s="88"/>
      <c r="Q62" s="88"/>
      <c r="R62" s="88"/>
      <c r="S62" s="19" t="s">
        <v>18</v>
      </c>
      <c r="T62" s="34"/>
      <c r="U62" s="34"/>
      <c r="V62" s="34"/>
    </row>
    <row r="65" spans="2:23" ht="12">
      <c r="B65" s="86" t="s">
        <v>19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</sheetData>
  <sheetProtection/>
  <mergeCells count="45">
    <mergeCell ref="M38:O38"/>
    <mergeCell ref="M39:O39"/>
    <mergeCell ref="M40:O40"/>
    <mergeCell ref="P40:Q40"/>
    <mergeCell ref="P38:Q38"/>
    <mergeCell ref="P39:Q39"/>
    <mergeCell ref="T4:T5"/>
    <mergeCell ref="Q4:Q5"/>
    <mergeCell ref="Q24:R24"/>
    <mergeCell ref="S24:V24"/>
    <mergeCell ref="S4:S5"/>
    <mergeCell ref="R4:R5"/>
    <mergeCell ref="M12:W13"/>
    <mergeCell ref="Q27:R27"/>
    <mergeCell ref="A5:A6"/>
    <mergeCell ref="B8:X8"/>
    <mergeCell ref="B17:X17"/>
    <mergeCell ref="O4:O5"/>
    <mergeCell ref="B19:B20"/>
    <mergeCell ref="E20:W20"/>
    <mergeCell ref="E19:W19"/>
    <mergeCell ref="M14:S15"/>
    <mergeCell ref="U4:W5"/>
    <mergeCell ref="B21:C21"/>
    <mergeCell ref="E21:W21"/>
    <mergeCell ref="B22:B41"/>
    <mergeCell ref="C22:C25"/>
    <mergeCell ref="C26:C36"/>
    <mergeCell ref="G30:U31"/>
    <mergeCell ref="G32:U34"/>
    <mergeCell ref="M41:N41"/>
    <mergeCell ref="G27:K27"/>
    <mergeCell ref="N27:O27"/>
    <mergeCell ref="B65:W65"/>
    <mergeCell ref="B56:X56"/>
    <mergeCell ref="C58:E58"/>
    <mergeCell ref="K62:R62"/>
    <mergeCell ref="B52:X52"/>
    <mergeCell ref="B54:X54"/>
    <mergeCell ref="B42:C45"/>
    <mergeCell ref="C37:C41"/>
    <mergeCell ref="K37:K41"/>
    <mergeCell ref="L37:L41"/>
    <mergeCell ref="D37:D41"/>
    <mergeCell ref="E37:J41"/>
  </mergeCells>
  <printOptions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24" sqref="D24"/>
    </sheetView>
  </sheetViews>
  <sheetFormatPr defaultColWidth="9.00390625" defaultRowHeight="13.5"/>
  <sheetData>
    <row r="1" ht="13.5">
      <c r="A1" t="s">
        <v>74</v>
      </c>
    </row>
    <row r="2" ht="13.5">
      <c r="A2" t="s">
        <v>75</v>
      </c>
    </row>
    <row r="3" ht="13.5">
      <c r="A3" t="s">
        <v>39</v>
      </c>
    </row>
    <row r="4" ht="13.5">
      <c r="A4" t="s">
        <v>40</v>
      </c>
    </row>
    <row r="5" ht="13.5">
      <c r="A5" t="s">
        <v>76</v>
      </c>
    </row>
    <row r="6" ht="13.5">
      <c r="A6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" sqref="K2"/>
    </sheetView>
  </sheetViews>
  <sheetFormatPr defaultColWidth="9.00390625" defaultRowHeight="13.5"/>
  <cols>
    <col min="2" max="2" width="31.75390625" style="0" customWidth="1"/>
    <col min="3" max="3" width="26.75390625" style="0" customWidth="1"/>
    <col min="4" max="4" width="16.00390625" style="0" customWidth="1"/>
    <col min="5" max="5" width="14.125" style="49" customWidth="1"/>
    <col min="6" max="6" width="29.00390625" style="0" customWidth="1"/>
    <col min="7" max="7" width="11.00390625" style="0" customWidth="1"/>
    <col min="8" max="9" width="8.625" style="0" customWidth="1"/>
    <col min="10" max="10" width="22.25390625" style="0" customWidth="1"/>
    <col min="11" max="11" width="15.375" style="0" customWidth="1"/>
    <col min="12" max="12" width="36.00390625" style="0" customWidth="1"/>
    <col min="13" max="13" width="0" style="0" hidden="1" customWidth="1"/>
  </cols>
  <sheetData>
    <row r="1" spans="1:16" ht="36" customHeight="1">
      <c r="A1" s="59" t="s">
        <v>70</v>
      </c>
      <c r="B1" s="59" t="s">
        <v>60</v>
      </c>
      <c r="C1" s="59" t="s">
        <v>61</v>
      </c>
      <c r="D1" s="59" t="s">
        <v>71</v>
      </c>
      <c r="E1" s="59" t="s">
        <v>72</v>
      </c>
      <c r="F1" s="59" t="s">
        <v>50</v>
      </c>
      <c r="G1" s="60" t="s">
        <v>51</v>
      </c>
      <c r="H1" s="60" t="s">
        <v>52</v>
      </c>
      <c r="I1" s="60" t="s">
        <v>53</v>
      </c>
      <c r="J1" s="64" t="s">
        <v>73</v>
      </c>
      <c r="K1" s="60" t="s">
        <v>79</v>
      </c>
      <c r="L1" s="60" t="s">
        <v>62</v>
      </c>
      <c r="M1" s="60" t="s">
        <v>63</v>
      </c>
      <c r="N1" s="60" t="s">
        <v>69</v>
      </c>
      <c r="O1" s="60" t="s">
        <v>67</v>
      </c>
      <c r="P1" s="60" t="s">
        <v>68</v>
      </c>
    </row>
    <row r="2" spans="1:16" ht="43.5" customHeight="1">
      <c r="A2" s="50"/>
      <c r="B2" s="28"/>
      <c r="C2" s="28"/>
      <c r="D2" s="29"/>
      <c r="E2" s="63"/>
      <c r="F2" s="28"/>
      <c r="G2" s="58"/>
      <c r="H2" s="61"/>
      <c r="I2" s="61"/>
      <c r="J2" s="27"/>
      <c r="K2" s="28"/>
      <c r="L2" s="27"/>
      <c r="M2" s="27"/>
      <c r="N2" s="27"/>
      <c r="O2" s="27"/>
      <c r="P2" s="27"/>
    </row>
    <row r="3" spans="1:9" ht="13.5">
      <c r="A3" t="s">
        <v>78</v>
      </c>
      <c r="H3" s="62"/>
      <c r="I3" s="62"/>
    </row>
    <row r="4" spans="8:9" ht="13.5">
      <c r="H4" s="62"/>
      <c r="I4" s="62"/>
    </row>
    <row r="5" spans="8:9" ht="13.5">
      <c r="H5" s="62"/>
      <c r="I5" s="62"/>
    </row>
    <row r="6" spans="8:9" ht="13.5">
      <c r="H6" s="62"/>
      <c r="I6" s="62"/>
    </row>
    <row r="7" spans="8:9" ht="13.5">
      <c r="H7" s="62"/>
      <c r="I7" s="62"/>
    </row>
    <row r="8" spans="8:9" ht="13.5">
      <c r="H8" s="62"/>
      <c r="I8" s="62"/>
    </row>
    <row r="9" spans="8:9" ht="13.5">
      <c r="H9" s="62"/>
      <c r="I9" s="62"/>
    </row>
    <row r="10" spans="8:9" ht="13.5">
      <c r="H10" s="62"/>
      <c r="I10" s="62"/>
    </row>
    <row r="11" spans="8:9" ht="13.5">
      <c r="H11" s="62"/>
      <c r="I11" s="62"/>
    </row>
    <row r="12" spans="8:9" ht="13.5">
      <c r="H12" s="62"/>
      <c r="I12" s="62"/>
    </row>
    <row r="13" spans="8:9" ht="13.5">
      <c r="H13" s="62"/>
      <c r="I13" s="62"/>
    </row>
    <row r="14" spans="8:9" ht="13.5">
      <c r="H14" s="62"/>
      <c r="I14" s="62"/>
    </row>
    <row r="15" spans="8:9" ht="13.5">
      <c r="H15" s="62"/>
      <c r="I15" s="62"/>
    </row>
    <row r="16" spans="8:9" ht="13.5">
      <c r="H16" s="62"/>
      <c r="I16" s="62"/>
    </row>
    <row r="17" spans="8:9" ht="13.5">
      <c r="H17" s="62"/>
      <c r="I17" s="62"/>
    </row>
    <row r="18" spans="8:9" ht="13.5">
      <c r="H18" s="62"/>
      <c r="I18" s="62"/>
    </row>
    <row r="19" spans="8:9" ht="13.5">
      <c r="H19" s="62"/>
      <c r="I19" s="62"/>
    </row>
    <row r="20" spans="8:9" ht="13.5">
      <c r="H20" s="62"/>
      <c r="I20" s="62"/>
    </row>
    <row r="21" spans="8:9" ht="13.5">
      <c r="H21" s="62"/>
      <c r="I21" s="62"/>
    </row>
    <row r="22" spans="8:9" ht="13.5">
      <c r="H22" s="62"/>
      <c r="I22" s="62"/>
    </row>
    <row r="23" spans="8:9" ht="13.5">
      <c r="H23" s="62"/>
      <c r="I23" s="62"/>
    </row>
    <row r="24" spans="8:9" ht="13.5">
      <c r="H24" s="62"/>
      <c r="I24" s="62"/>
    </row>
    <row r="25" spans="8:9" ht="13.5">
      <c r="H25" s="62"/>
      <c r="I25" s="62"/>
    </row>
    <row r="26" spans="8:9" ht="13.5">
      <c r="H26" s="62"/>
      <c r="I26" s="62"/>
    </row>
    <row r="27" spans="8:9" ht="13.5">
      <c r="H27" s="62"/>
      <c r="I27" s="62"/>
    </row>
    <row r="28" spans="8:9" ht="13.5">
      <c r="H28" s="62"/>
      <c r="I28" s="62"/>
    </row>
    <row r="29" spans="8:9" ht="13.5">
      <c r="H29" s="62"/>
      <c r="I29" s="62"/>
    </row>
    <row r="30" spans="8:9" ht="13.5">
      <c r="H30" s="62"/>
      <c r="I30" s="62"/>
    </row>
    <row r="31" spans="8:9" ht="13.5">
      <c r="H31" s="62"/>
      <c r="I31" s="62"/>
    </row>
    <row r="32" spans="8:9" ht="13.5">
      <c r="H32" s="62"/>
      <c r="I32" s="62"/>
    </row>
    <row r="33" spans="8:9" ht="13.5">
      <c r="H33" s="62"/>
      <c r="I33" s="62"/>
    </row>
    <row r="34" spans="8:9" ht="13.5">
      <c r="H34" s="62"/>
      <c r="I34" s="62"/>
    </row>
    <row r="35" spans="8:9" ht="13.5">
      <c r="H35" s="62"/>
      <c r="I35" s="62"/>
    </row>
    <row r="36" spans="8:9" ht="13.5">
      <c r="H36" s="62"/>
      <c r="I36" s="62"/>
    </row>
    <row r="37" spans="8:9" ht="13.5">
      <c r="H37" s="62"/>
      <c r="I37" s="62"/>
    </row>
    <row r="38" spans="8:9" ht="13.5">
      <c r="H38" s="62"/>
      <c r="I38" s="62"/>
    </row>
    <row r="39" spans="8:9" ht="13.5">
      <c r="H39" s="62"/>
      <c r="I39" s="62"/>
    </row>
    <row r="40" spans="8:9" ht="13.5">
      <c r="H40" s="62"/>
      <c r="I40" s="62"/>
    </row>
    <row r="41" spans="8:9" ht="13.5">
      <c r="H41" s="62"/>
      <c r="I41" s="62"/>
    </row>
    <row r="42" spans="8:9" ht="13.5">
      <c r="H42" s="62"/>
      <c r="I42" s="62"/>
    </row>
    <row r="43" spans="8:9" ht="13.5">
      <c r="H43" s="62"/>
      <c r="I43" s="62"/>
    </row>
    <row r="44" spans="8:9" ht="13.5">
      <c r="H44" s="62"/>
      <c r="I44" s="62"/>
    </row>
    <row r="45" spans="8:9" ht="13.5">
      <c r="H45" s="62"/>
      <c r="I45" s="62"/>
    </row>
    <row r="46" spans="8:9" ht="13.5">
      <c r="H46" s="62"/>
      <c r="I46" s="62"/>
    </row>
    <row r="47" spans="8:9" ht="13.5">
      <c r="H47" s="62"/>
      <c r="I47" s="62"/>
    </row>
    <row r="48" spans="8:9" ht="13.5">
      <c r="H48" s="62"/>
      <c r="I48" s="62"/>
    </row>
    <row r="49" spans="8:9" ht="13.5">
      <c r="H49" s="62"/>
      <c r="I49" s="62"/>
    </row>
    <row r="50" spans="8:9" ht="13.5">
      <c r="H50" s="62"/>
      <c r="I50" s="62"/>
    </row>
    <row r="51" spans="8:9" ht="13.5">
      <c r="H51" s="62"/>
      <c r="I51" s="62"/>
    </row>
    <row r="52" spans="8:9" ht="13.5">
      <c r="H52" s="62"/>
      <c r="I52" s="62"/>
    </row>
    <row r="53" spans="8:9" ht="13.5">
      <c r="H53" s="62"/>
      <c r="I53" s="62"/>
    </row>
    <row r="54" spans="8:9" ht="13.5">
      <c r="H54" s="62"/>
      <c r="I54" s="62"/>
    </row>
    <row r="55" spans="8:9" ht="13.5">
      <c r="H55" s="62"/>
      <c r="I55" s="62"/>
    </row>
    <row r="56" spans="8:9" ht="13.5">
      <c r="H56" s="62"/>
      <c r="I56" s="62"/>
    </row>
    <row r="57" spans="8:9" ht="13.5">
      <c r="H57" s="62"/>
      <c r="I57" s="62"/>
    </row>
    <row r="58" spans="8:9" ht="13.5">
      <c r="H58" s="62"/>
      <c r="I58" s="62"/>
    </row>
    <row r="59" spans="8:9" ht="13.5">
      <c r="H59" s="62"/>
      <c r="I59" s="62"/>
    </row>
    <row r="60" spans="8:9" ht="13.5">
      <c r="H60" s="62"/>
      <c r="I60" s="62"/>
    </row>
    <row r="61" spans="8:9" ht="13.5">
      <c r="H61" s="62"/>
      <c r="I61" s="62"/>
    </row>
    <row r="62" spans="8:9" ht="13.5">
      <c r="H62" s="62"/>
      <c r="I62" s="62"/>
    </row>
    <row r="63" spans="8:9" ht="13.5">
      <c r="H63" s="62"/>
      <c r="I63" s="62"/>
    </row>
    <row r="64" spans="8:9" ht="13.5">
      <c r="H64" s="62"/>
      <c r="I64" s="62"/>
    </row>
    <row r="65" spans="8:9" ht="13.5">
      <c r="H65" s="62"/>
      <c r="I65" s="62"/>
    </row>
    <row r="66" spans="8:9" ht="13.5">
      <c r="H66" s="62"/>
      <c r="I66" s="62"/>
    </row>
  </sheetData>
  <sheetProtection/>
  <conditionalFormatting sqref="A2:P2">
    <cfRule type="expression" priority="1" dxfId="0" stopIfTrue="1">
      <formula>A$2=""</formula>
    </cfRule>
  </conditionalFormatting>
  <printOptions/>
  <pageMargins left="0.75" right="0.75" top="1" bottom="1" header="0.512" footer="0.5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大阪南医療センター</dc:creator>
  <cp:keywords/>
  <dc:description/>
  <cp:lastModifiedBy>遠藤　純子／Endo,Junko</cp:lastModifiedBy>
  <cp:lastPrinted>2022-07-01T02:37:48Z</cp:lastPrinted>
  <dcterms:created xsi:type="dcterms:W3CDTF">2007-05-10T04:48:03Z</dcterms:created>
  <dcterms:modified xsi:type="dcterms:W3CDTF">2022-07-14T06:18:53Z</dcterms:modified>
  <cp:category/>
  <cp:version/>
  <cp:contentType/>
  <cp:contentStatus/>
</cp:coreProperties>
</file>